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tabRatio="635" activeTab="3"/>
  </bookViews>
  <sheets>
    <sheet name="BalanceSheet" sheetId="1" r:id="rId1"/>
    <sheet name="PartA1-Income" sheetId="2" r:id="rId2"/>
    <sheet name="Equity" sheetId="3" r:id="rId3"/>
    <sheet name="Cashflow" sheetId="4" r:id="rId4"/>
  </sheets>
  <definedNames>
    <definedName name="_xlnm.Print_Area" localSheetId="0">'BalanceSheet'!$A$1:$G$76</definedName>
    <definedName name="_xlnm.Print_Area" localSheetId="3">'Cashflow'!$A$1:$J$64</definedName>
    <definedName name="_xlnm.Print_Area" localSheetId="1">'PartA1-Income'!$A$1:$K$52</definedName>
  </definedNames>
  <calcPr fullCalcOnLoad="1"/>
</workbook>
</file>

<file path=xl/sharedStrings.xml><?xml version="1.0" encoding="utf-8"?>
<sst xmlns="http://schemas.openxmlformats.org/spreadsheetml/2006/main" count="169" uniqueCount="120">
  <si>
    <t>KNUSFORD BERHAD (380100-D)</t>
  </si>
  <si>
    <t>Revenue</t>
  </si>
  <si>
    <t>RM'000</t>
  </si>
  <si>
    <t>Taxation</t>
  </si>
  <si>
    <t>Inventories</t>
  </si>
  <si>
    <t>Reserves</t>
  </si>
  <si>
    <t>Total</t>
  </si>
  <si>
    <t>At</t>
  </si>
  <si>
    <t>Property, plant and equipment</t>
  </si>
  <si>
    <t>Share capital</t>
  </si>
  <si>
    <t>3 months ended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</si>
  <si>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</si>
  <si>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</si>
  <si>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</si>
  <si>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</si>
  <si>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</si>
  <si>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</si>
  <si>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</si>
  <si>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</si>
  <si>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Condensed consolidated statement of changes in equity</t>
  </si>
  <si>
    <t>profits</t>
  </si>
  <si>
    <t>Cash and cash equivalents at end of period</t>
  </si>
  <si>
    <t>(The condensed consolidated cash flow statement should be read in conjunction with</t>
  </si>
  <si>
    <t>Cash &amp; bank balance</t>
  </si>
  <si>
    <t xml:space="preserve"> </t>
  </si>
  <si>
    <t>Properties under development</t>
  </si>
  <si>
    <t>Cash and cash equivalents</t>
  </si>
  <si>
    <t>Deferred tax liabilities</t>
  </si>
  <si>
    <t>Cumulative</t>
  </si>
  <si>
    <t>Current</t>
  </si>
  <si>
    <t>Tax recoverable</t>
  </si>
  <si>
    <t>Net assets per share (RM)</t>
  </si>
  <si>
    <t xml:space="preserve">Minority </t>
  </si>
  <si>
    <t>interest</t>
  </si>
  <si>
    <t>Attributable to the Equity Holders of the Parent</t>
  </si>
  <si>
    <t xml:space="preserve">Total </t>
  </si>
  <si>
    <t>Equity</t>
  </si>
  <si>
    <t>Total Liabilities</t>
  </si>
  <si>
    <t>Cost of sales</t>
  </si>
  <si>
    <t>Gross profit</t>
  </si>
  <si>
    <t>Other income</t>
  </si>
  <si>
    <t>Administrative expenses</t>
  </si>
  <si>
    <t>Minority interest</t>
  </si>
  <si>
    <t>Deposits with licensed banks</t>
  </si>
  <si>
    <t>(excluding deposits pledged)</t>
  </si>
  <si>
    <t>31 December</t>
  </si>
  <si>
    <t>Cash flows from operating activities</t>
  </si>
  <si>
    <t>Adjustments for:</t>
  </si>
  <si>
    <t>Interest income</t>
  </si>
  <si>
    <t>Cash flows from investing activities</t>
  </si>
  <si>
    <t>Acquisition of property, plant and equipment</t>
  </si>
  <si>
    <t>Interest received</t>
  </si>
  <si>
    <t>Proceeds from disposal of property, plant and equipment</t>
  </si>
  <si>
    <t>Cash flows from financing activities</t>
  </si>
  <si>
    <t>Interest paid</t>
  </si>
  <si>
    <t>Cash and cash equivalents at beginning of period</t>
  </si>
  <si>
    <t xml:space="preserve">Earnings per share attributable  </t>
  </si>
  <si>
    <t>to equity holders of the parent</t>
  </si>
  <si>
    <t>EPS - Basic (sen)</t>
  </si>
  <si>
    <t>EPS - Diluted (sen)</t>
  </si>
  <si>
    <t>Receivables, deposits and prepayments</t>
  </si>
  <si>
    <t>Payables and accruals</t>
  </si>
  <si>
    <t>At 1 January 2009</t>
  </si>
  <si>
    <t>2009</t>
  </si>
  <si>
    <t>Land held for property development</t>
  </si>
  <si>
    <t>Liabilities</t>
  </si>
  <si>
    <t>Borrowings</t>
  </si>
  <si>
    <t>Total non-current liabilities</t>
  </si>
  <si>
    <t>Total current liabilities</t>
  </si>
  <si>
    <t>Depreciation of investment property</t>
  </si>
  <si>
    <t>(The condensed consolidated income statement should be read in conjunction with</t>
  </si>
  <si>
    <t>Gain on disposal of property, plant and equipment</t>
  </si>
  <si>
    <t>Acquisition of investment property</t>
  </si>
  <si>
    <t>Investment properties</t>
  </si>
  <si>
    <t>Depreciation of property, plant and equipment</t>
  </si>
  <si>
    <t>Operating profit before changes in working capital</t>
  </si>
  <si>
    <t>Changes in working capital:</t>
  </si>
  <si>
    <t>Income taxes paid</t>
  </si>
  <si>
    <t>Deposits pledged with licensed banks</t>
  </si>
  <si>
    <t>2010</t>
  </si>
  <si>
    <t>Property development costs</t>
  </si>
  <si>
    <t>Deferred tax assets</t>
  </si>
  <si>
    <t>the financial statements for the year ended 31 December 2009)</t>
  </si>
  <si>
    <t>At 1 January 2010</t>
  </si>
  <si>
    <t>Profit before tax</t>
  </si>
  <si>
    <t>Impairment losses on property, plant and equipment</t>
  </si>
  <si>
    <t>Condensed consolidated statement of financial position</t>
  </si>
  <si>
    <t>Assets</t>
  </si>
  <si>
    <t>Total non-current assets</t>
  </si>
  <si>
    <t>Total current assets</t>
  </si>
  <si>
    <t>Total assets</t>
  </si>
  <si>
    <t>Total equity attributable to equity holders of the Company</t>
  </si>
  <si>
    <t>Total equity and liabilities</t>
  </si>
  <si>
    <t>Condensed consolidated statement of comprehensive income</t>
  </si>
  <si>
    <t>Total comprehensive income attributable to:</t>
  </si>
  <si>
    <t>Owners of the Company</t>
  </si>
  <si>
    <t>Total comprehensive income for the period</t>
  </si>
  <si>
    <t>N/A</t>
  </si>
  <si>
    <t xml:space="preserve">Condensed consolidated statement of cash flows </t>
  </si>
  <si>
    <t>Profit after taxation / Total comprehensive income for the period</t>
  </si>
  <si>
    <t>Continuing operations</t>
  </si>
  <si>
    <t>Results from operating activities</t>
  </si>
  <si>
    <t>Interest expense</t>
  </si>
  <si>
    <t>Property, plant and equipment written-off</t>
  </si>
  <si>
    <t>Net cash generated from/(used in) investing activities</t>
  </si>
  <si>
    <t>For the financial year ended 31 December 2010</t>
  </si>
  <si>
    <t>12 months ended</t>
  </si>
  <si>
    <t>Cash generated from/(used in) operations</t>
  </si>
  <si>
    <t>Net cash used in operating activities</t>
  </si>
  <si>
    <t>(Repayment of)/proceeds from revolving credits</t>
  </si>
  <si>
    <t>Repayment of finance lease liabilities</t>
  </si>
  <si>
    <t>Bank overdraft</t>
  </si>
  <si>
    <t>Net cash (used in)/generated from financing activities</t>
  </si>
  <si>
    <t>Net (decrease)/increase in cash and cash equivalents</t>
  </si>
  <si>
    <t>At 31 December 2010</t>
  </si>
  <si>
    <t>At 31 December 2009</t>
  </si>
  <si>
    <t>Gain on disposal of subsidiary</t>
  </si>
  <si>
    <t>Investment in associate</t>
  </si>
  <si>
    <t>Net cashflow from disposal of subsidiary</t>
  </si>
  <si>
    <t>Amount owing by associate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</si>
</sst>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  <numFmt numFmtId="191" formatCode="0.000"/>
    <numFmt numFmtId="192" formatCode="0.0000"/>
    <numFmt numFmtId="193" formatCode="[$-43E]dd\ mmmm\ yyyy"/>
    <numFmt numFmtId="194" formatCode="#,##0.000"/>
    <numFmt numFmtId="195" formatCode="0.00_);\(0.00\)"/>
    <numFmt numFmtId="196" formatCode="#,##0.00000_);\(#,##0.00000\)"/>
    <numFmt numFmtId="197" formatCode="#,##0.000000_);\(#,##0.000000\)"/>
    <numFmt numFmtId="198" formatCode="dd/mm/yyyy"/>
    <numFmt numFmtId="199" formatCode="0.00_);[Red]\(0.00\)"/>
    <numFmt numFmtId="200" formatCode="0.000_);[Red]\(0.000\)"/>
    <numFmt numFmtId="201" formatCode="0.0_);[Red]\(0.0\)"/>
    <numFmt numFmtId="202" formatCode="0_);[Red]\(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13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42" applyNumberFormat="1" applyFont="1" applyBorder="1" applyAlignment="1" quotePrefix="1">
      <alignment horizontal="right"/>
    </xf>
    <xf numFmtId="192" fontId="0" fillId="0" borderId="0" xfId="42" applyNumberFormat="1" applyFont="1" applyBorder="1" applyAlignment="1" quotePrefix="1">
      <alignment horizontal="right"/>
    </xf>
    <xf numFmtId="15" fontId="1" fillId="0" borderId="0" xfId="0" applyNumberFormat="1" applyFont="1" applyAlignment="1">
      <alignment horizontal="center"/>
    </xf>
    <xf numFmtId="4" fontId="0" fillId="0" borderId="0" xfId="42" applyNumberFormat="1" applyFont="1" applyBorder="1" applyAlignment="1">
      <alignment horizontal="right"/>
    </xf>
    <xf numFmtId="179" fontId="0" fillId="0" borderId="13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41" fontId="1" fillId="0" borderId="0" xfId="43" applyFont="1" applyBorder="1" applyAlignment="1">
      <alignment/>
    </xf>
    <xf numFmtId="41" fontId="0" fillId="0" borderId="0" xfId="43" applyFont="1" applyBorder="1" applyAlignment="1">
      <alignment/>
    </xf>
    <xf numFmtId="41" fontId="1" fillId="0" borderId="0" xfId="43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0" fillId="0" borderId="11" xfId="42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195" fontId="0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37" fontId="0" fillId="0" borderId="0" xfId="43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Border="1" applyAlignment="1">
      <alignment/>
    </xf>
    <xf numFmtId="195" fontId="0" fillId="0" borderId="11" xfId="42" applyNumberFormat="1" applyFont="1" applyBorder="1" applyAlignment="1">
      <alignment horizontal="right"/>
    </xf>
    <xf numFmtId="37" fontId="0" fillId="0" borderId="0" xfId="43" applyNumberFormat="1" applyFont="1" applyFill="1" applyBorder="1" applyAlignment="1">
      <alignment horizontal="right"/>
    </xf>
    <xf numFmtId="37" fontId="0" fillId="0" borderId="10" xfId="43" applyNumberFormat="1" applyFont="1" applyFill="1" applyBorder="1" applyAlignment="1">
      <alignment horizontal="right"/>
    </xf>
    <xf numFmtId="37" fontId="0" fillId="0" borderId="10" xfId="43" applyNumberFormat="1" applyFont="1" applyBorder="1" applyAlignment="1">
      <alignment horizontal="right"/>
    </xf>
    <xf numFmtId="37" fontId="0" fillId="0" borderId="17" xfId="43" applyNumberFormat="1" applyFont="1" applyBorder="1" applyAlignment="1">
      <alignment horizontal="right"/>
    </xf>
    <xf numFmtId="37" fontId="0" fillId="0" borderId="17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5"/>
  <sheetViews>
    <sheetView view="pageBreakPreview" zoomScaleNormal="75" zoomScaleSheetLayoutView="100" zoomScalePageLayoutView="0" workbookViewId="0" topLeftCell="A31">
      <selection activeCell="E29" sqref="E29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22.574218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86</v>
      </c>
    </row>
    <row r="5" ht="12.75">
      <c r="B5" s="2" t="s">
        <v>114</v>
      </c>
    </row>
    <row r="6" ht="12.75">
      <c r="G6" s="11"/>
    </row>
    <row r="7" spans="5:7" ht="12.75">
      <c r="E7" s="11" t="s">
        <v>7</v>
      </c>
      <c r="G7" s="11" t="s">
        <v>7</v>
      </c>
    </row>
    <row r="8" spans="5:7" ht="12.75">
      <c r="E8" s="16" t="s">
        <v>45</v>
      </c>
      <c r="F8" s="2"/>
      <c r="G8" s="16" t="s">
        <v>45</v>
      </c>
    </row>
    <row r="9" spans="5:7" ht="12.75">
      <c r="E9" s="16" t="s">
        <v>79</v>
      </c>
      <c r="F9" s="2"/>
      <c r="G9" s="16" t="s">
        <v>63</v>
      </c>
    </row>
    <row r="10" spans="5:7" ht="12.75" customHeight="1">
      <c r="E10" s="11" t="s">
        <v>2</v>
      </c>
      <c r="F10" s="2"/>
      <c r="G10" s="11" t="s">
        <v>2</v>
      </c>
    </row>
    <row r="11" spans="5:7" ht="12.75" customHeight="1">
      <c r="E11" s="11"/>
      <c r="F11" s="2"/>
      <c r="G11" s="11"/>
    </row>
    <row r="12" spans="2:7" s="7" customFormat="1" ht="12.75" customHeight="1">
      <c r="B12" s="2" t="s">
        <v>87</v>
      </c>
      <c r="E12" s="8"/>
      <c r="G12" s="8"/>
    </row>
    <row r="13" spans="2:7" s="7" customFormat="1" ht="4.5" customHeight="1">
      <c r="B13"/>
      <c r="E13" s="6"/>
      <c r="G13" s="6"/>
    </row>
    <row r="14" spans="3:10" s="7" customFormat="1" ht="12.75" customHeight="1">
      <c r="C14" s="7" t="s">
        <v>8</v>
      </c>
      <c r="E14" s="9">
        <v>34329</v>
      </c>
      <c r="G14" s="9">
        <v>47820</v>
      </c>
      <c r="J14" s="10"/>
    </row>
    <row r="15" spans="3:10" s="7" customFormat="1" ht="12.75" customHeight="1">
      <c r="C15" s="7" t="s">
        <v>73</v>
      </c>
      <c r="E15" s="9">
        <v>25057</v>
      </c>
      <c r="G15" s="9">
        <v>25803</v>
      </c>
      <c r="J15" s="10"/>
    </row>
    <row r="16" spans="3:10" s="7" customFormat="1" ht="12.75" customHeight="1">
      <c r="C16" t="s">
        <v>64</v>
      </c>
      <c r="E16" s="9">
        <v>26777</v>
      </c>
      <c r="G16" s="9">
        <v>27528</v>
      </c>
      <c r="J16" s="10"/>
    </row>
    <row r="17" spans="3:10" s="7" customFormat="1" ht="12.75" customHeight="1">
      <c r="C17" s="7" t="s">
        <v>117</v>
      </c>
      <c r="E17" s="9">
        <v>40</v>
      </c>
      <c r="G17" s="9">
        <v>0</v>
      </c>
      <c r="J17" s="10"/>
    </row>
    <row r="18" spans="3:10" ht="12.75" customHeight="1">
      <c r="C18" t="s">
        <v>81</v>
      </c>
      <c r="E18" s="9">
        <v>265</v>
      </c>
      <c r="G18" s="9">
        <v>564</v>
      </c>
      <c r="J18" s="10"/>
    </row>
    <row r="19" spans="4:10" ht="4.5" customHeight="1">
      <c r="D19" s="7"/>
      <c r="E19" s="18"/>
      <c r="F19" s="7"/>
      <c r="G19" s="18"/>
      <c r="H19" s="7"/>
      <c r="J19" s="10"/>
    </row>
    <row r="20" spans="4:10" ht="4.5" customHeight="1">
      <c r="D20" s="7"/>
      <c r="E20" s="9"/>
      <c r="F20" s="7"/>
      <c r="G20" s="9"/>
      <c r="H20" s="7"/>
      <c r="J20" s="10"/>
    </row>
    <row r="21" spans="2:11" ht="12.75" customHeight="1">
      <c r="B21" s="2" t="s">
        <v>88</v>
      </c>
      <c r="E21" s="18">
        <f>SUM(E13:E20)</f>
        <v>86468</v>
      </c>
      <c r="G21" s="18">
        <f>SUM(G14:G20)</f>
        <v>101715</v>
      </c>
      <c r="J21" s="10"/>
      <c r="K21" s="10"/>
    </row>
    <row r="22" spans="5:7" ht="12.75" customHeight="1">
      <c r="E22" s="8"/>
      <c r="G22" s="8"/>
    </row>
    <row r="23" spans="4:8" ht="12.75" customHeight="1">
      <c r="D23" s="7"/>
      <c r="E23" s="8"/>
      <c r="F23" s="7"/>
      <c r="G23" s="8"/>
      <c r="H23" s="7"/>
    </row>
    <row r="24" spans="4:8" ht="4.5" customHeight="1">
      <c r="D24" s="7"/>
      <c r="E24" s="6"/>
      <c r="F24" s="7"/>
      <c r="G24" s="6"/>
      <c r="H24" s="7"/>
    </row>
    <row r="25" spans="3:8" ht="15" customHeight="1">
      <c r="C25" t="s">
        <v>80</v>
      </c>
      <c r="D25" s="7"/>
      <c r="E25" s="9">
        <v>14404</v>
      </c>
      <c r="F25" s="7"/>
      <c r="G25" s="9">
        <v>13495</v>
      </c>
      <c r="H25" s="7"/>
    </row>
    <row r="26" spans="3:8" ht="11.25" customHeight="1">
      <c r="C26" t="s">
        <v>60</v>
      </c>
      <c r="D26" s="7"/>
      <c r="E26" s="9">
        <v>154303</v>
      </c>
      <c r="F26" s="7"/>
      <c r="G26" s="9">
        <v>142668</v>
      </c>
      <c r="H26" s="7"/>
    </row>
    <row r="27" spans="3:8" ht="11.25" customHeight="1">
      <c r="C27" t="s">
        <v>119</v>
      </c>
      <c r="D27" s="7"/>
      <c r="E27" s="9">
        <v>15</v>
      </c>
      <c r="F27" s="7"/>
      <c r="G27" s="9">
        <v>0</v>
      </c>
      <c r="H27" s="7"/>
    </row>
    <row r="28" spans="3:8" ht="11.25" customHeight="1">
      <c r="C28" t="s">
        <v>4</v>
      </c>
      <c r="D28" s="7"/>
      <c r="E28" s="9">
        <v>3516</v>
      </c>
      <c r="F28" s="7"/>
      <c r="G28" s="9">
        <v>3844</v>
      </c>
      <c r="H28" s="7"/>
    </row>
    <row r="29" spans="3:10" ht="12.75" customHeight="1">
      <c r="C29" t="s">
        <v>30</v>
      </c>
      <c r="D29" s="7"/>
      <c r="E29" s="9">
        <v>298</v>
      </c>
      <c r="F29" s="7"/>
      <c r="G29" s="9">
        <v>1578</v>
      </c>
      <c r="H29" s="7"/>
      <c r="J29" s="10"/>
    </row>
    <row r="30" spans="3:10" ht="12.75" customHeight="1">
      <c r="C30" t="s">
        <v>26</v>
      </c>
      <c r="D30" s="7"/>
      <c r="E30" s="9">
        <v>33841</v>
      </c>
      <c r="F30" s="7"/>
      <c r="G30" s="9">
        <v>36764</v>
      </c>
      <c r="H30" s="7"/>
      <c r="J30" s="10"/>
    </row>
    <row r="31" spans="4:10" ht="4.5" customHeight="1">
      <c r="D31" s="7"/>
      <c r="E31" s="18"/>
      <c r="F31" s="7"/>
      <c r="G31" s="18"/>
      <c r="H31" s="7"/>
      <c r="J31" s="10"/>
    </row>
    <row r="32" spans="4:10" ht="4.5" customHeight="1">
      <c r="D32" s="7"/>
      <c r="E32" s="9"/>
      <c r="F32" s="7"/>
      <c r="G32" s="9"/>
      <c r="H32" s="7"/>
      <c r="J32" s="10"/>
    </row>
    <row r="33" spans="2:10" ht="12.75" customHeight="1">
      <c r="B33" s="2" t="s">
        <v>89</v>
      </c>
      <c r="D33" s="7"/>
      <c r="E33" s="18">
        <f>SUM(E24:E32)</f>
        <v>206377</v>
      </c>
      <c r="F33" s="7"/>
      <c r="G33" s="18">
        <f>SUM(G24:G32)</f>
        <v>198349</v>
      </c>
      <c r="H33" s="7"/>
      <c r="J33" s="10"/>
    </row>
    <row r="34" spans="4:10" ht="12.75" customHeight="1">
      <c r="D34" s="7"/>
      <c r="E34" s="8"/>
      <c r="F34" s="7"/>
      <c r="G34" s="8"/>
      <c r="H34" s="7"/>
      <c r="J34" s="10"/>
    </row>
    <row r="35" spans="4:10" ht="4.5" customHeight="1">
      <c r="D35" s="7"/>
      <c r="E35" s="37"/>
      <c r="F35" s="7"/>
      <c r="G35" s="37"/>
      <c r="H35" s="7"/>
      <c r="J35" s="10"/>
    </row>
    <row r="36" spans="2:10" ht="12.75" customHeight="1" thickBot="1">
      <c r="B36" s="17" t="s">
        <v>90</v>
      </c>
      <c r="D36" s="7"/>
      <c r="E36" s="5">
        <f>+E21+E33</f>
        <v>292845</v>
      </c>
      <c r="F36" s="7"/>
      <c r="G36" s="5">
        <f>+G21+G33</f>
        <v>300064</v>
      </c>
      <c r="H36" s="7"/>
      <c r="J36" s="10"/>
    </row>
    <row r="37" spans="4:10" ht="12.75" customHeight="1" thickTop="1">
      <c r="D37" s="7"/>
      <c r="E37" s="8"/>
      <c r="F37" s="7"/>
      <c r="G37" s="8"/>
      <c r="H37" s="7"/>
      <c r="J37" s="10"/>
    </row>
    <row r="38" spans="5:10" ht="12.75" customHeight="1">
      <c r="E38" s="3"/>
      <c r="G38" s="3"/>
      <c r="J38" s="10"/>
    </row>
    <row r="39" spans="2:10" ht="12.75" customHeight="1">
      <c r="B39" s="2" t="s">
        <v>36</v>
      </c>
      <c r="E39" s="3"/>
      <c r="G39" s="3"/>
      <c r="J39" s="10"/>
    </row>
    <row r="40" spans="2:10" ht="3" customHeight="1">
      <c r="B40" s="23"/>
      <c r="E40" s="3"/>
      <c r="G40" s="3"/>
      <c r="J40" s="10"/>
    </row>
    <row r="41" spans="3:10" ht="12.75" customHeight="1">
      <c r="C41" t="s">
        <v>9</v>
      </c>
      <c r="D41" s="7"/>
      <c r="E41" s="8">
        <v>99645</v>
      </c>
      <c r="F41" s="7"/>
      <c r="G41" s="8">
        <v>99645</v>
      </c>
      <c r="J41" s="10"/>
    </row>
    <row r="42" spans="3:10" ht="12.75" customHeight="1">
      <c r="C42" t="s">
        <v>5</v>
      </c>
      <c r="D42" s="7"/>
      <c r="E42" s="8">
        <v>89465</v>
      </c>
      <c r="F42" s="7"/>
      <c r="G42" s="8">
        <v>71506</v>
      </c>
      <c r="J42" s="10"/>
    </row>
    <row r="43" spans="4:10" ht="12.75" customHeight="1">
      <c r="D43" s="7"/>
      <c r="E43" s="8"/>
      <c r="F43" s="7"/>
      <c r="G43" s="8"/>
      <c r="J43" s="10"/>
    </row>
    <row r="44" spans="4:10" ht="4.5" customHeight="1">
      <c r="D44" s="7"/>
      <c r="E44" s="37"/>
      <c r="F44" s="7"/>
      <c r="G44" s="37"/>
      <c r="J44" s="10"/>
    </row>
    <row r="45" spans="2:10" ht="12.75" customHeight="1">
      <c r="B45" s="2" t="s">
        <v>91</v>
      </c>
      <c r="D45" s="7"/>
      <c r="E45" s="8">
        <f>SUM(E41:E43)</f>
        <v>189110</v>
      </c>
      <c r="F45" s="7"/>
      <c r="G45" s="8">
        <f>SUM(G41:G43)</f>
        <v>171151</v>
      </c>
      <c r="J45" s="10"/>
    </row>
    <row r="46" spans="5:10" ht="12.75" customHeight="1">
      <c r="E46" s="3"/>
      <c r="G46" s="3"/>
      <c r="J46" s="10"/>
    </row>
    <row r="47" spans="2:10" ht="12.75" customHeight="1">
      <c r="B47" s="2" t="s">
        <v>65</v>
      </c>
      <c r="C47" s="7"/>
      <c r="E47" s="3"/>
      <c r="G47" s="3"/>
      <c r="J47" s="10"/>
    </row>
    <row r="48" spans="3:10" ht="4.5" customHeight="1">
      <c r="C48" s="7"/>
      <c r="E48" s="6"/>
      <c r="G48" s="6"/>
      <c r="J48" s="10"/>
    </row>
    <row r="49" spans="3:11" ht="12.75" customHeight="1">
      <c r="C49" t="s">
        <v>66</v>
      </c>
      <c r="E49" s="9">
        <v>760</v>
      </c>
      <c r="G49" s="9">
        <v>1842</v>
      </c>
      <c r="J49" s="10"/>
      <c r="K49" s="10"/>
    </row>
    <row r="50" spans="3:11" ht="12.75" customHeight="1">
      <c r="C50" t="s">
        <v>27</v>
      </c>
      <c r="E50" s="9">
        <v>3245</v>
      </c>
      <c r="G50" s="9">
        <v>3239</v>
      </c>
      <c r="J50" s="10"/>
      <c r="K50" s="10"/>
    </row>
    <row r="51" spans="4:7" ht="4.5" customHeight="1">
      <c r="D51" s="7"/>
      <c r="E51" s="18"/>
      <c r="F51" s="7"/>
      <c r="G51" s="18"/>
    </row>
    <row r="52" spans="4:7" ht="4.5" customHeight="1">
      <c r="D52" s="7"/>
      <c r="E52" s="9"/>
      <c r="F52" s="7"/>
      <c r="G52" s="9"/>
    </row>
    <row r="53" spans="2:7" ht="12.75" customHeight="1">
      <c r="B53" s="2" t="s">
        <v>67</v>
      </c>
      <c r="D53" s="7"/>
      <c r="E53" s="18">
        <f>SUM(E49:E50)</f>
        <v>4005</v>
      </c>
      <c r="F53" s="7"/>
      <c r="G53" s="18">
        <f>SUM(G49:G50)</f>
        <v>5081</v>
      </c>
    </row>
    <row r="54" spans="4:7" ht="12.75">
      <c r="D54" s="7"/>
      <c r="E54" s="8"/>
      <c r="F54" s="7"/>
      <c r="G54" s="8"/>
    </row>
    <row r="55" spans="4:8" ht="12.75">
      <c r="D55" s="7"/>
      <c r="E55" s="8"/>
      <c r="F55" s="7"/>
      <c r="G55" s="8"/>
      <c r="H55" s="7"/>
    </row>
    <row r="56" spans="4:8" ht="4.5" customHeight="1">
      <c r="D56" s="7"/>
      <c r="E56" s="6"/>
      <c r="F56" s="7"/>
      <c r="G56" s="6"/>
      <c r="H56" s="7"/>
    </row>
    <row r="57" spans="3:8" ht="12.75">
      <c r="C57" t="s">
        <v>61</v>
      </c>
      <c r="D57" s="7"/>
      <c r="E57" s="9">
        <v>76234</v>
      </c>
      <c r="F57" s="7"/>
      <c r="G57" s="36">
        <v>94637</v>
      </c>
      <c r="H57" s="7"/>
    </row>
    <row r="58" spans="3:8" ht="12.75">
      <c r="C58" t="s">
        <v>66</v>
      </c>
      <c r="D58" s="7"/>
      <c r="E58" s="9">
        <v>20304</v>
      </c>
      <c r="F58" s="7"/>
      <c r="G58" s="36">
        <v>28284</v>
      </c>
      <c r="H58" s="7"/>
    </row>
    <row r="59" spans="3:8" ht="12.75">
      <c r="C59" t="s">
        <v>3</v>
      </c>
      <c r="D59" s="7"/>
      <c r="E59" s="9">
        <v>3192</v>
      </c>
      <c r="F59" s="7"/>
      <c r="G59" s="9">
        <v>911</v>
      </c>
      <c r="H59" s="7"/>
    </row>
    <row r="60" spans="4:8" ht="4.5" customHeight="1">
      <c r="D60" s="7"/>
      <c r="E60" s="18"/>
      <c r="F60" s="7"/>
      <c r="G60" s="18"/>
      <c r="H60" s="7"/>
    </row>
    <row r="61" spans="4:8" ht="4.5" customHeight="1">
      <c r="D61" s="7"/>
      <c r="E61" s="9"/>
      <c r="F61" s="7"/>
      <c r="G61" s="9"/>
      <c r="H61" s="7"/>
    </row>
    <row r="62" spans="2:8" ht="12.75">
      <c r="B62" s="2" t="s">
        <v>68</v>
      </c>
      <c r="D62" s="7"/>
      <c r="E62" s="18">
        <f>SUM(E56:E61)</f>
        <v>99730</v>
      </c>
      <c r="F62" s="7"/>
      <c r="G62" s="18">
        <f>SUM(G56:G61)</f>
        <v>123832</v>
      </c>
      <c r="H62" s="7"/>
    </row>
    <row r="63" spans="4:8" ht="9.75" customHeight="1">
      <c r="D63" s="7"/>
      <c r="E63" s="8"/>
      <c r="F63" s="7"/>
      <c r="G63" s="8"/>
      <c r="H63" s="7"/>
    </row>
    <row r="64" spans="4:8" ht="4.5" customHeight="1">
      <c r="D64" s="7"/>
      <c r="E64" s="8"/>
      <c r="F64" s="7"/>
      <c r="G64" s="8"/>
      <c r="H64" s="7"/>
    </row>
    <row r="65" spans="2:7" ht="15" customHeight="1">
      <c r="B65" s="2" t="s">
        <v>37</v>
      </c>
      <c r="D65" s="7"/>
      <c r="E65" s="39">
        <f>+E53+E62</f>
        <v>103735</v>
      </c>
      <c r="F65" s="7"/>
      <c r="G65" s="39">
        <f>+G53+G62</f>
        <v>128913</v>
      </c>
    </row>
    <row r="66" spans="2:7" ht="12.75">
      <c r="B66" s="2"/>
      <c r="D66" s="7"/>
      <c r="E66" s="8"/>
      <c r="F66" s="7"/>
      <c r="G66" s="8"/>
    </row>
    <row r="67" spans="2:7" ht="13.5" thickBot="1">
      <c r="B67" s="2" t="s">
        <v>92</v>
      </c>
      <c r="D67" s="7"/>
      <c r="E67" s="38">
        <f>E65+E45</f>
        <v>292845</v>
      </c>
      <c r="F67" s="7"/>
      <c r="G67" s="38">
        <f>G65+G45</f>
        <v>300064</v>
      </c>
    </row>
    <row r="68" spans="2:7" ht="13.5" thickTop="1">
      <c r="B68" s="2"/>
      <c r="D68" s="7"/>
      <c r="E68" s="8"/>
      <c r="F68" s="7"/>
      <c r="G68" s="8"/>
    </row>
    <row r="69" spans="2:7" ht="12.75">
      <c r="B69" s="2"/>
      <c r="D69" s="7"/>
      <c r="E69" s="8"/>
      <c r="F69" s="7"/>
      <c r="G69" s="8"/>
    </row>
    <row r="70" spans="2:7" ht="12.75">
      <c r="B70" s="2" t="s">
        <v>31</v>
      </c>
      <c r="D70" s="7"/>
      <c r="E70" s="33">
        <f>+E45/E41</f>
        <v>1.8978373224948568</v>
      </c>
      <c r="F70" s="7"/>
      <c r="G70" s="33">
        <f>+G45/G41</f>
        <v>1.7176075066486025</v>
      </c>
    </row>
    <row r="71" spans="4:7" ht="12.75">
      <c r="D71" s="7"/>
      <c r="E71" s="32"/>
      <c r="F71" s="31"/>
      <c r="G71" s="30"/>
    </row>
    <row r="72" spans="4:7" ht="12.75">
      <c r="D72" s="7"/>
      <c r="E72" s="8"/>
      <c r="F72" s="7"/>
      <c r="G72" s="8"/>
    </row>
    <row r="73" spans="5:7" ht="12.75">
      <c r="E73" s="10"/>
      <c r="G73" s="10"/>
    </row>
    <row r="74" ht="12.75">
      <c r="B74" s="2" t="s">
        <v>12</v>
      </c>
    </row>
    <row r="75" ht="12.75">
      <c r="B75" s="2" t="s">
        <v>82</v>
      </c>
    </row>
  </sheetData>
  <sheetProtection/>
  <printOptions/>
  <pageMargins left="0.748031496062992" right="0.31" top="0.5" bottom="0.78740157480315" header="0.24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9"/>
  <sheetViews>
    <sheetView view="pageBreakPreview" zoomScaleSheetLayoutView="100" zoomScalePageLayoutView="0" workbookViewId="0" topLeftCell="A25">
      <selection activeCell="C10" sqref="C10"/>
    </sheetView>
  </sheetViews>
  <sheetFormatPr defaultColWidth="9.140625" defaultRowHeight="12.75"/>
  <cols>
    <col min="1" max="2" width="1.7109375" style="0" customWidth="1"/>
    <col min="3" max="3" width="24.57421875" style="0" customWidth="1"/>
    <col min="4" max="4" width="5.0039062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93</v>
      </c>
      <c r="C4" s="13"/>
    </row>
    <row r="5" spans="2:3" ht="12.75">
      <c r="B5" s="2" t="s">
        <v>105</v>
      </c>
      <c r="C5" s="2"/>
    </row>
    <row r="6" spans="2:3" ht="12.75">
      <c r="B6" s="2"/>
      <c r="C6" s="2"/>
    </row>
    <row r="7" spans="5:10" ht="12.75">
      <c r="E7" s="1"/>
      <c r="F7" s="11" t="s">
        <v>29</v>
      </c>
      <c r="G7" s="1"/>
      <c r="H7" s="1"/>
      <c r="J7" s="11" t="s">
        <v>28</v>
      </c>
    </row>
    <row r="8" spans="5:11" ht="12.75">
      <c r="E8" s="68" t="s">
        <v>10</v>
      </c>
      <c r="F8" s="68"/>
      <c r="G8" s="68"/>
      <c r="H8" s="12"/>
      <c r="I8" s="68" t="s">
        <v>106</v>
      </c>
      <c r="J8" s="68"/>
      <c r="K8" s="68"/>
    </row>
    <row r="9" spans="5:11" ht="12.75">
      <c r="E9" s="69" t="s">
        <v>45</v>
      </c>
      <c r="F9" s="69"/>
      <c r="G9" s="69"/>
      <c r="H9" s="12"/>
      <c r="I9" s="69" t="str">
        <f>E9</f>
        <v>31 December</v>
      </c>
      <c r="J9" s="69"/>
      <c r="K9" s="69"/>
    </row>
    <row r="10" spans="5:11" ht="12.75">
      <c r="E10" s="11">
        <v>2010</v>
      </c>
      <c r="F10" s="12"/>
      <c r="G10" s="11">
        <v>2009</v>
      </c>
      <c r="H10" s="12"/>
      <c r="I10" s="11">
        <v>2010</v>
      </c>
      <c r="J10" s="12"/>
      <c r="K10" s="11">
        <v>2009</v>
      </c>
    </row>
    <row r="11" spans="5:11" ht="12.75">
      <c r="E11" s="11" t="s">
        <v>2</v>
      </c>
      <c r="F11" s="12"/>
      <c r="G11" s="11" t="s">
        <v>2</v>
      </c>
      <c r="H11" s="12"/>
      <c r="I11" s="11" t="s">
        <v>2</v>
      </c>
      <c r="J11" s="17"/>
      <c r="K11" s="11" t="s">
        <v>2</v>
      </c>
    </row>
    <row r="12" spans="2:11" ht="12.75">
      <c r="B12" s="7"/>
      <c r="C12" s="7"/>
      <c r="D12" s="7"/>
      <c r="E12" s="19"/>
      <c r="F12" s="20"/>
      <c r="G12" s="19"/>
      <c r="H12" s="20"/>
      <c r="I12" s="19"/>
      <c r="J12" s="8"/>
      <c r="K12" s="4"/>
    </row>
    <row r="13" spans="2:11" ht="12.75">
      <c r="B13" s="7"/>
      <c r="C13" s="7"/>
      <c r="D13" s="7"/>
      <c r="E13" s="21"/>
      <c r="F13" s="20"/>
      <c r="G13" s="21"/>
      <c r="H13" s="20"/>
      <c r="I13" s="21"/>
      <c r="J13" s="8"/>
      <c r="K13" s="3"/>
    </row>
    <row r="14" spans="2:11" ht="12.75">
      <c r="B14" s="17" t="s">
        <v>100</v>
      </c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1</v>
      </c>
      <c r="C15" s="7"/>
      <c r="D15" s="7"/>
      <c r="E15" s="3">
        <f>+I15-214557</f>
        <v>102110</v>
      </c>
      <c r="F15" s="8"/>
      <c r="G15" s="3">
        <v>99396</v>
      </c>
      <c r="H15" s="8"/>
      <c r="I15" s="3">
        <v>316667</v>
      </c>
      <c r="J15" s="8"/>
      <c r="K15" s="3">
        <v>204614</v>
      </c>
    </row>
    <row r="16" spans="2:11" ht="12.75">
      <c r="B16" s="7" t="s">
        <v>38</v>
      </c>
      <c r="C16" s="7"/>
      <c r="D16" s="7"/>
      <c r="E16" s="4">
        <f>+I16+195958</f>
        <v>-86461</v>
      </c>
      <c r="F16" s="8"/>
      <c r="G16" s="4">
        <v>-91888</v>
      </c>
      <c r="H16" s="8"/>
      <c r="I16" s="4">
        <v>-282419</v>
      </c>
      <c r="J16" s="8"/>
      <c r="K16" s="4">
        <v>-185547</v>
      </c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s="2" t="s">
        <v>39</v>
      </c>
      <c r="E18" s="3">
        <f>+E15+E16</f>
        <v>15649</v>
      </c>
      <c r="F18" s="8"/>
      <c r="G18" s="3">
        <f>+G15+G16</f>
        <v>7508</v>
      </c>
      <c r="H18" s="8"/>
      <c r="I18" s="3">
        <f>+I15+I16</f>
        <v>34248</v>
      </c>
      <c r="J18" s="8"/>
      <c r="K18" s="3">
        <f>+K15+K16</f>
        <v>19067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40</v>
      </c>
      <c r="E20" s="3">
        <f>+I20-1544</f>
        <v>1836</v>
      </c>
      <c r="F20" s="8"/>
      <c r="G20" s="3">
        <v>1254</v>
      </c>
      <c r="H20" s="8"/>
      <c r="I20" s="3">
        <v>3380</v>
      </c>
      <c r="J20" s="8"/>
      <c r="K20" s="3">
        <v>1826</v>
      </c>
    </row>
    <row r="21" spans="2:11" ht="12.75">
      <c r="B21" t="s">
        <v>41</v>
      </c>
      <c r="E21" s="3">
        <f>+I21+8905</f>
        <v>-2826</v>
      </c>
      <c r="F21" s="8"/>
      <c r="G21" s="3">
        <v>-4391</v>
      </c>
      <c r="H21" s="8"/>
      <c r="I21" s="3">
        <v>-11731</v>
      </c>
      <c r="J21" s="8"/>
      <c r="K21" s="3">
        <v>-11477</v>
      </c>
    </row>
    <row r="22" spans="5:11" ht="12.75">
      <c r="E22" s="4"/>
      <c r="F22" s="8"/>
      <c r="G22" s="4"/>
      <c r="H22" s="8"/>
      <c r="I22" s="4"/>
      <c r="J22" s="8"/>
      <c r="K22" s="4"/>
    </row>
    <row r="23" spans="5:11" ht="12.75">
      <c r="E23" s="3"/>
      <c r="F23" s="8"/>
      <c r="G23" s="3"/>
      <c r="H23" s="8"/>
      <c r="I23" s="3"/>
      <c r="J23" s="8"/>
      <c r="K23" s="3"/>
    </row>
    <row r="24" spans="2:11" ht="12.75">
      <c r="B24" s="2" t="s">
        <v>101</v>
      </c>
      <c r="E24" s="3">
        <f>SUM(E18:E22)</f>
        <v>14659</v>
      </c>
      <c r="F24" s="8"/>
      <c r="G24" s="3">
        <f>SUM(G18:G22)</f>
        <v>4371</v>
      </c>
      <c r="H24" s="8"/>
      <c r="I24" s="3">
        <f>SUM(I18:I22)</f>
        <v>25897</v>
      </c>
      <c r="J24" s="8"/>
      <c r="K24" s="3">
        <f>SUM(K18:K22)</f>
        <v>9416</v>
      </c>
    </row>
    <row r="25" spans="2:11" ht="12.75">
      <c r="B25" s="23" t="s">
        <v>48</v>
      </c>
      <c r="E25" s="3">
        <f>+I25-371</f>
        <v>165</v>
      </c>
      <c r="F25" s="8"/>
      <c r="G25" s="3">
        <v>122</v>
      </c>
      <c r="H25" s="8"/>
      <c r="I25" s="3">
        <v>536</v>
      </c>
      <c r="J25" s="8"/>
      <c r="K25" s="3">
        <v>457</v>
      </c>
    </row>
    <row r="26" spans="2:11" ht="12.75">
      <c r="B26" s="23" t="s">
        <v>102</v>
      </c>
      <c r="E26" s="3">
        <f>+I26+1047</f>
        <v>-288</v>
      </c>
      <c r="F26" s="8"/>
      <c r="G26" s="3">
        <v>-176</v>
      </c>
      <c r="H26" s="8"/>
      <c r="I26" s="3">
        <v>-1335</v>
      </c>
      <c r="J26" s="8"/>
      <c r="K26" s="3">
        <v>-572</v>
      </c>
    </row>
    <row r="27" spans="5:11" ht="12.75">
      <c r="E27" s="4"/>
      <c r="F27" s="8"/>
      <c r="G27" s="4"/>
      <c r="H27" s="8"/>
      <c r="I27" s="4"/>
      <c r="J27" s="8"/>
      <c r="K27" s="4"/>
    </row>
    <row r="28" spans="5:11" ht="12.75">
      <c r="E28" s="8"/>
      <c r="F28" s="8"/>
      <c r="G28" s="8"/>
      <c r="H28" s="8"/>
      <c r="I28" s="8"/>
      <c r="J28" s="8"/>
      <c r="K28" s="8"/>
    </row>
    <row r="29" spans="2:11" ht="12.75">
      <c r="B29" s="2" t="s">
        <v>84</v>
      </c>
      <c r="E29" s="8">
        <f>SUM(E24:E27)</f>
        <v>14536</v>
      </c>
      <c r="F29" s="8"/>
      <c r="G29" s="8">
        <f>SUM(G24:G27)</f>
        <v>4317</v>
      </c>
      <c r="H29" s="8"/>
      <c r="I29" s="8">
        <f>SUM(I24:I27)</f>
        <v>25098</v>
      </c>
      <c r="J29" s="8"/>
      <c r="K29" s="8">
        <f>SUM(K24:K27)</f>
        <v>9301</v>
      </c>
    </row>
    <row r="30" spans="5:11" ht="12.75">
      <c r="E30" s="8"/>
      <c r="F30" s="8"/>
      <c r="G30" s="8"/>
      <c r="H30" s="8"/>
      <c r="I30" s="8"/>
      <c r="J30" s="8"/>
      <c r="K30" s="8"/>
    </row>
    <row r="31" spans="2:11" ht="12.75">
      <c r="B31" t="s">
        <v>3</v>
      </c>
      <c r="E31" s="8">
        <f>+I31+3722</f>
        <v>-3417</v>
      </c>
      <c r="F31" s="8"/>
      <c r="G31" s="8">
        <v>-901</v>
      </c>
      <c r="H31" s="8"/>
      <c r="I31" s="8">
        <v>-7139</v>
      </c>
      <c r="J31" s="8"/>
      <c r="K31" s="8">
        <v>-2456</v>
      </c>
    </row>
    <row r="32" spans="5:11" ht="12.75">
      <c r="E32" s="4"/>
      <c r="F32" s="8"/>
      <c r="G32" s="4"/>
      <c r="H32" s="8"/>
      <c r="I32" s="4"/>
      <c r="J32" s="8"/>
      <c r="K32" s="4"/>
    </row>
    <row r="33" spans="5:11" ht="7.5" customHeight="1">
      <c r="E33" s="8"/>
      <c r="F33" s="8"/>
      <c r="G33" s="8"/>
      <c r="H33" s="8"/>
      <c r="I33" s="8"/>
      <c r="J33" s="8"/>
      <c r="K33" s="8"/>
    </row>
    <row r="34" spans="2:11" ht="40.5" customHeight="1" thickBot="1">
      <c r="B34" s="67" t="s">
        <v>99</v>
      </c>
      <c r="C34" s="67"/>
      <c r="E34" s="5">
        <f>+E29+E31</f>
        <v>11119</v>
      </c>
      <c r="F34" s="8"/>
      <c r="G34" s="5">
        <f>+G29+G31</f>
        <v>3416</v>
      </c>
      <c r="H34" s="8"/>
      <c r="I34" s="5">
        <f>+I29+I31</f>
        <v>17959</v>
      </c>
      <c r="J34" s="8"/>
      <c r="K34" s="5">
        <f>+K29+K31</f>
        <v>6845</v>
      </c>
    </row>
    <row r="35" spans="5:11" ht="13.5" thickTop="1">
      <c r="E35" s="8"/>
      <c r="F35" s="8"/>
      <c r="G35" s="8"/>
      <c r="H35" s="8"/>
      <c r="I35" s="8"/>
      <c r="J35" s="8"/>
      <c r="K35" s="8"/>
    </row>
    <row r="36" spans="2:11" ht="29.25" customHeight="1">
      <c r="B36" s="67" t="s">
        <v>94</v>
      </c>
      <c r="C36" s="67"/>
      <c r="E36" s="8"/>
      <c r="F36" s="8"/>
      <c r="G36" s="8"/>
      <c r="H36" s="8"/>
      <c r="I36" s="8"/>
      <c r="J36" s="8"/>
      <c r="K36" s="8"/>
    </row>
    <row r="37" spans="2:11" ht="12.75">
      <c r="B37" s="23" t="s">
        <v>95</v>
      </c>
      <c r="E37" s="8">
        <f>+E34</f>
        <v>11119</v>
      </c>
      <c r="F37" s="8"/>
      <c r="G37" s="8">
        <f>+G34</f>
        <v>3416</v>
      </c>
      <c r="H37" s="8"/>
      <c r="I37" s="8">
        <f>+I34</f>
        <v>17959</v>
      </c>
      <c r="J37" s="8"/>
      <c r="K37" s="8">
        <f>+K34</f>
        <v>6845</v>
      </c>
    </row>
    <row r="38" spans="2:11" ht="12.75">
      <c r="B38" t="s">
        <v>42</v>
      </c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</row>
    <row r="39" spans="2:11" ht="29.25" customHeight="1" thickBot="1">
      <c r="B39" s="67" t="s">
        <v>96</v>
      </c>
      <c r="C39" s="67"/>
      <c r="E39" s="38">
        <f>SUM(E37:E38)</f>
        <v>11119</v>
      </c>
      <c r="F39" s="8"/>
      <c r="G39" s="38">
        <f>SUM(G37:G38)</f>
        <v>3416</v>
      </c>
      <c r="H39" s="8"/>
      <c r="I39" s="38">
        <f>SUM(I37:I38)</f>
        <v>17959</v>
      </c>
      <c r="J39" s="8"/>
      <c r="K39" s="38">
        <f>SUM(K37:K38)</f>
        <v>6845</v>
      </c>
    </row>
    <row r="40" spans="5:11" ht="13.5" thickTop="1">
      <c r="E40" s="8"/>
      <c r="F40" s="8"/>
      <c r="G40" s="8"/>
      <c r="H40" s="8"/>
      <c r="I40" s="8"/>
      <c r="J40" s="7"/>
      <c r="K40" s="8"/>
    </row>
    <row r="41" spans="5:11" ht="12.75">
      <c r="E41" s="8" t="s">
        <v>24</v>
      </c>
      <c r="F41" s="8"/>
      <c r="G41" s="8"/>
      <c r="H41" s="8"/>
      <c r="I41" s="8" t="s">
        <v>24</v>
      </c>
      <c r="J41" s="7"/>
      <c r="K41" s="8"/>
    </row>
    <row r="42" spans="2:11" ht="12.75">
      <c r="B42" s="2" t="s">
        <v>56</v>
      </c>
      <c r="C42" s="2"/>
      <c r="E42" s="8"/>
      <c r="F42" s="8"/>
      <c r="G42" s="8"/>
      <c r="H42" s="8"/>
      <c r="I42" s="8"/>
      <c r="J42" s="7"/>
      <c r="K42" s="8"/>
    </row>
    <row r="43" spans="2:11" ht="12.75">
      <c r="B43" s="2" t="s">
        <v>24</v>
      </c>
      <c r="C43" s="2" t="s">
        <v>57</v>
      </c>
      <c r="E43" s="8"/>
      <c r="F43" s="8"/>
      <c r="G43" s="8"/>
      <c r="H43" s="8"/>
      <c r="I43" s="8"/>
      <c r="J43" s="7"/>
      <c r="K43" s="8"/>
    </row>
    <row r="44" spans="5:11" ht="6.75" customHeight="1">
      <c r="E44" s="3"/>
      <c r="F44" s="8"/>
      <c r="G44" s="3"/>
      <c r="H44" s="8"/>
      <c r="I44" s="3"/>
      <c r="K44" s="3"/>
    </row>
    <row r="45" spans="2:11" ht="13.5" thickBot="1">
      <c r="B45" t="s">
        <v>58</v>
      </c>
      <c r="E45" s="51">
        <f>+E37/99645*100</f>
        <v>11.158613076421297</v>
      </c>
      <c r="F45" s="28"/>
      <c r="G45" s="51">
        <f>+G37/99645*100</f>
        <v>3.428170003512469</v>
      </c>
      <c r="H45" s="28"/>
      <c r="I45" s="51">
        <f>+I37/99645*100</f>
        <v>18.02298158462542</v>
      </c>
      <c r="J45" s="52"/>
      <c r="K45" s="51">
        <f>+K37/99645*100</f>
        <v>6.869386321441116</v>
      </c>
    </row>
    <row r="46" spans="5:11" ht="13.5" thickTop="1">
      <c r="E46" s="53"/>
      <c r="F46" s="28"/>
      <c r="G46" s="54"/>
      <c r="H46" s="28"/>
      <c r="I46" s="53"/>
      <c r="J46" s="52"/>
      <c r="K46" s="54"/>
    </row>
    <row r="47" spans="2:11" ht="13.5" thickBot="1">
      <c r="B47" t="s">
        <v>59</v>
      </c>
      <c r="E47" s="59" t="s">
        <v>97</v>
      </c>
      <c r="F47" s="28"/>
      <c r="G47" s="59" t="s">
        <v>97</v>
      </c>
      <c r="H47" s="28"/>
      <c r="I47" s="59" t="s">
        <v>97</v>
      </c>
      <c r="J47" s="52"/>
      <c r="K47" s="59" t="s">
        <v>97</v>
      </c>
    </row>
    <row r="48" spans="2:12" ht="13.5" thickTop="1">
      <c r="B48" s="7"/>
      <c r="C48" s="7"/>
      <c r="D48" s="7"/>
      <c r="E48" s="8"/>
      <c r="F48" s="8"/>
      <c r="G48" s="8"/>
      <c r="H48" s="8"/>
      <c r="I48" s="8"/>
      <c r="J48" s="7"/>
      <c r="K48" s="8"/>
      <c r="L48" s="7"/>
    </row>
    <row r="49" spans="2:12" ht="12.75">
      <c r="B49" s="7"/>
      <c r="C49" s="7"/>
      <c r="D49" s="7"/>
      <c r="E49" s="8"/>
      <c r="F49" s="8"/>
      <c r="G49" s="8"/>
      <c r="H49" s="8"/>
      <c r="I49" s="8"/>
      <c r="J49" s="7"/>
      <c r="K49" s="8"/>
      <c r="L49" s="7"/>
    </row>
    <row r="50" spans="2:12" ht="12.75">
      <c r="B50" s="2" t="s">
        <v>70</v>
      </c>
      <c r="C50" s="7"/>
      <c r="D50" s="7"/>
      <c r="E50" s="8"/>
      <c r="F50" s="8"/>
      <c r="G50" s="8"/>
      <c r="H50" s="8"/>
      <c r="I50" s="8"/>
      <c r="J50" s="7"/>
      <c r="K50" s="8"/>
      <c r="L50" s="7"/>
    </row>
    <row r="51" spans="2:12" ht="12.75">
      <c r="B51" s="2" t="s">
        <v>82</v>
      </c>
      <c r="C51" s="7"/>
      <c r="E51" s="8"/>
      <c r="F51" s="8"/>
      <c r="G51" s="8"/>
      <c r="H51" s="8"/>
      <c r="I51" s="8"/>
      <c r="J51" s="7"/>
      <c r="K51" s="8"/>
      <c r="L51" s="7"/>
    </row>
    <row r="52" spans="2:12" ht="12.75">
      <c r="B52" s="7"/>
      <c r="C52" s="7"/>
      <c r="D52" s="7"/>
      <c r="E52" s="8"/>
      <c r="F52" s="8"/>
      <c r="G52" s="8"/>
      <c r="H52" s="8"/>
      <c r="I52" s="8"/>
      <c r="J52" s="7"/>
      <c r="K52" s="8"/>
      <c r="L52" s="7"/>
    </row>
    <row r="53" spans="2:12" ht="12.75">
      <c r="B53" s="7"/>
      <c r="C53" s="7"/>
      <c r="D53" s="7"/>
      <c r="E53" s="8"/>
      <c r="F53" s="8"/>
      <c r="G53" s="8"/>
      <c r="H53" s="8"/>
      <c r="I53" s="8"/>
      <c r="J53" s="7"/>
      <c r="K53" s="8"/>
      <c r="L53" s="7"/>
    </row>
    <row r="54" spans="2:12" ht="12.75">
      <c r="B54" s="7"/>
      <c r="C54" s="7"/>
      <c r="D54" s="7"/>
      <c r="E54" s="8"/>
      <c r="F54" s="8"/>
      <c r="G54" s="8"/>
      <c r="H54" s="8"/>
      <c r="I54" s="8"/>
      <c r="J54" s="7"/>
      <c r="K54" s="8"/>
      <c r="L54" s="7"/>
    </row>
    <row r="55" spans="2:12" ht="12.75">
      <c r="B55" s="17"/>
      <c r="C55" s="17"/>
      <c r="D55" s="7"/>
      <c r="E55" s="7"/>
      <c r="F55" s="7"/>
      <c r="G55" s="35"/>
      <c r="H55" s="7"/>
      <c r="I55" s="7"/>
      <c r="J55" s="7"/>
      <c r="K55" s="7"/>
      <c r="L55" s="7"/>
    </row>
    <row r="56" spans="2:12" ht="12.75">
      <c r="B56" s="17"/>
      <c r="C56" s="17"/>
      <c r="D56" s="7"/>
      <c r="E56" s="7"/>
      <c r="F56" s="7"/>
      <c r="G56" s="7"/>
      <c r="H56" s="7"/>
      <c r="I56" s="7"/>
      <c r="J56" s="7"/>
      <c r="K56" s="7"/>
      <c r="L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</sheetData>
  <sheetProtection/>
  <mergeCells count="7">
    <mergeCell ref="B39:C39"/>
    <mergeCell ref="E8:G8"/>
    <mergeCell ref="I8:K8"/>
    <mergeCell ref="E9:G9"/>
    <mergeCell ref="I9:K9"/>
    <mergeCell ref="B34:C34"/>
    <mergeCell ref="B36:C36"/>
  </mergeCells>
  <printOptions/>
  <pageMargins left="0.66" right="0.33" top="0.43" bottom="1" header="0.19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17.281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421875" style="0" customWidth="1"/>
    <col min="13" max="13" width="12.57421875" style="0" customWidth="1"/>
    <col min="14" max="14" width="0.9921875" style="0" customWidth="1"/>
    <col min="15" max="15" width="11.14062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19</v>
      </c>
    </row>
    <row r="5" ht="12.75">
      <c r="B5" s="14" t="s">
        <v>105</v>
      </c>
    </row>
    <row r="7" spans="5:15" ht="12.75">
      <c r="E7" s="70" t="s">
        <v>34</v>
      </c>
      <c r="F7" s="70"/>
      <c r="G7" s="70"/>
      <c r="H7" s="70"/>
      <c r="I7" s="70"/>
      <c r="J7" s="70"/>
      <c r="K7" s="70"/>
      <c r="L7" s="11"/>
      <c r="M7" s="11" t="s">
        <v>32</v>
      </c>
      <c r="N7" s="11"/>
      <c r="O7" s="11" t="s">
        <v>35</v>
      </c>
    </row>
    <row r="8" spans="2:15" ht="12.75">
      <c r="B8" s="2"/>
      <c r="C8" s="2"/>
      <c r="D8" s="2"/>
      <c r="E8" s="70" t="s">
        <v>17</v>
      </c>
      <c r="F8" s="70"/>
      <c r="G8" s="70"/>
      <c r="H8" s="11"/>
      <c r="I8" s="11" t="s">
        <v>18</v>
      </c>
      <c r="J8" s="2"/>
      <c r="K8" s="2"/>
      <c r="L8" s="2"/>
      <c r="M8" s="11" t="s">
        <v>33</v>
      </c>
      <c r="N8" s="11"/>
      <c r="O8" s="11" t="s">
        <v>36</v>
      </c>
    </row>
    <row r="9" spans="2:12" ht="12.75">
      <c r="B9" s="2"/>
      <c r="C9" s="2"/>
      <c r="D9" s="2"/>
      <c r="E9" s="11" t="s">
        <v>13</v>
      </c>
      <c r="F9" s="2"/>
      <c r="G9" s="11" t="s">
        <v>13</v>
      </c>
      <c r="H9" s="11"/>
      <c r="I9" s="11" t="s">
        <v>16</v>
      </c>
      <c r="J9" s="2"/>
      <c r="K9" s="2"/>
      <c r="L9" s="2"/>
    </row>
    <row r="10" spans="2:12" ht="12.75">
      <c r="B10" s="2"/>
      <c r="C10" s="2"/>
      <c r="D10" s="2"/>
      <c r="E10" s="12" t="s">
        <v>15</v>
      </c>
      <c r="F10" s="17"/>
      <c r="G10" s="12" t="s">
        <v>14</v>
      </c>
      <c r="H10" s="12"/>
      <c r="I10" s="12" t="s">
        <v>20</v>
      </c>
      <c r="J10" s="17"/>
      <c r="K10" s="12" t="s">
        <v>6</v>
      </c>
      <c r="L10" s="12"/>
    </row>
    <row r="11" spans="2:15" ht="12.75">
      <c r="B11" s="2"/>
      <c r="C11" s="2"/>
      <c r="D11" s="2"/>
      <c r="E11" s="12" t="s">
        <v>2</v>
      </c>
      <c r="F11" s="17"/>
      <c r="G11" s="12" t="s">
        <v>2</v>
      </c>
      <c r="H11" s="12"/>
      <c r="I11" s="12" t="s">
        <v>2</v>
      </c>
      <c r="J11" s="17"/>
      <c r="K11" s="12" t="s">
        <v>2</v>
      </c>
      <c r="L11" s="12"/>
      <c r="M11" s="12" t="s">
        <v>2</v>
      </c>
      <c r="N11" s="12"/>
      <c r="O11" s="12" t="s">
        <v>2</v>
      </c>
    </row>
    <row r="12" spans="2:12" ht="12.75">
      <c r="B12" s="2"/>
      <c r="C12" s="2"/>
      <c r="D12" s="2"/>
      <c r="E12" s="12"/>
      <c r="F12" s="17"/>
      <c r="G12" s="12"/>
      <c r="H12" s="12"/>
      <c r="I12" s="12"/>
      <c r="J12" s="17"/>
      <c r="K12" s="12"/>
      <c r="L12" s="12"/>
    </row>
    <row r="13" spans="2:12" ht="12.75">
      <c r="B13" s="2"/>
      <c r="C13" s="2"/>
      <c r="D13" s="2"/>
      <c r="E13" s="12"/>
      <c r="F13" s="17"/>
      <c r="G13" s="12"/>
      <c r="H13" s="12"/>
      <c r="I13" s="12"/>
      <c r="J13" s="17"/>
      <c r="K13" s="12"/>
      <c r="L13" s="12"/>
    </row>
    <row r="14" spans="2:15" ht="12.75">
      <c r="B14" s="2" t="s">
        <v>83</v>
      </c>
      <c r="E14" s="3">
        <v>99645</v>
      </c>
      <c r="F14" s="3"/>
      <c r="G14" s="3">
        <v>22693</v>
      </c>
      <c r="H14" s="3"/>
      <c r="I14" s="3">
        <v>48813</v>
      </c>
      <c r="J14" s="3"/>
      <c r="K14" s="3">
        <f>SUM(E14:J14)</f>
        <v>171151</v>
      </c>
      <c r="L14" s="3"/>
      <c r="M14" s="10">
        <v>0</v>
      </c>
      <c r="N14" s="10"/>
      <c r="O14" s="10">
        <f>+K14+M14</f>
        <v>171151</v>
      </c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2:15" ht="12.75">
      <c r="B16" s="23" t="s">
        <v>96</v>
      </c>
      <c r="E16" s="3">
        <v>0</v>
      </c>
      <c r="F16" s="3"/>
      <c r="G16" s="3">
        <v>0</v>
      </c>
      <c r="H16" s="3"/>
      <c r="I16" s="22">
        <v>17959</v>
      </c>
      <c r="J16" s="3"/>
      <c r="K16" s="3">
        <f>SUM(E16:J16)</f>
        <v>17959</v>
      </c>
      <c r="L16" s="3"/>
      <c r="M16" s="57">
        <v>0</v>
      </c>
      <c r="O16" s="10">
        <f>+K16+M16</f>
        <v>17959</v>
      </c>
    </row>
    <row r="17" spans="5:15" ht="12.75" customHeight="1">
      <c r="E17" s="4"/>
      <c r="F17" s="3"/>
      <c r="G17" s="4"/>
      <c r="H17" s="8"/>
      <c r="I17" s="4"/>
      <c r="J17" s="3"/>
      <c r="K17" s="4"/>
      <c r="L17" s="8"/>
      <c r="M17" s="4"/>
      <c r="O17" s="43"/>
    </row>
    <row r="18" spans="5:15" ht="5.25" customHeight="1">
      <c r="E18" s="8"/>
      <c r="F18" s="8"/>
      <c r="G18" s="8"/>
      <c r="H18" s="8"/>
      <c r="I18" s="8"/>
      <c r="J18" s="8"/>
      <c r="K18" s="8"/>
      <c r="L18" s="8"/>
      <c r="M18" s="8"/>
      <c r="O18" s="8"/>
    </row>
    <row r="19" spans="2:15" ht="13.5" thickBot="1">
      <c r="B19" s="2" t="s">
        <v>114</v>
      </c>
      <c r="E19" s="5">
        <f>SUM(E14:E17)</f>
        <v>99645</v>
      </c>
      <c r="F19" s="8"/>
      <c r="G19" s="5">
        <f>SUM(G14:G17)</f>
        <v>22693</v>
      </c>
      <c r="H19" s="8"/>
      <c r="I19" s="5">
        <f>SUM(I14:I17)</f>
        <v>66772</v>
      </c>
      <c r="J19" s="8"/>
      <c r="K19" s="5">
        <f>SUM(K14:K17)</f>
        <v>189110</v>
      </c>
      <c r="L19" s="8"/>
      <c r="M19" s="5">
        <f>SUM(M14:M17)</f>
        <v>0</v>
      </c>
      <c r="N19" s="10"/>
      <c r="O19" s="5">
        <f>SUM(O14:O17)</f>
        <v>189110</v>
      </c>
    </row>
    <row r="20" spans="5:15" ht="13.5" thickTop="1">
      <c r="E20" s="8"/>
      <c r="F20" s="8"/>
      <c r="G20" s="8"/>
      <c r="H20" s="8"/>
      <c r="I20" s="8"/>
      <c r="J20" s="8"/>
      <c r="K20" s="8"/>
      <c r="L20" s="8"/>
      <c r="M20" s="8"/>
      <c r="N20" s="10"/>
      <c r="O20" s="8"/>
    </row>
    <row r="21" spans="2:12" ht="12.75">
      <c r="B21" s="2"/>
      <c r="C21" s="2"/>
      <c r="D21" s="2"/>
      <c r="E21" s="17"/>
      <c r="F21" s="17"/>
      <c r="G21" s="17"/>
      <c r="H21" s="17"/>
      <c r="I21" s="27"/>
      <c r="J21" s="17"/>
      <c r="K21" s="17"/>
      <c r="L21" s="17"/>
    </row>
    <row r="22" spans="2:15" ht="12.75">
      <c r="B22" s="2" t="s">
        <v>62</v>
      </c>
      <c r="E22" s="3">
        <v>99645</v>
      </c>
      <c r="F22" s="3"/>
      <c r="G22" s="3">
        <v>22693</v>
      </c>
      <c r="H22" s="3"/>
      <c r="I22" s="3">
        <v>41968</v>
      </c>
      <c r="J22" s="3"/>
      <c r="K22" s="3">
        <f>SUM(E22:J22)</f>
        <v>164306</v>
      </c>
      <c r="L22" s="3"/>
      <c r="M22" s="56">
        <v>0</v>
      </c>
      <c r="N22" s="10"/>
      <c r="O22" s="10">
        <f>+K22+M22</f>
        <v>164306</v>
      </c>
    </row>
    <row r="23" spans="5:12" ht="12.75">
      <c r="E23" s="3"/>
      <c r="F23" s="3"/>
      <c r="G23" s="3"/>
      <c r="H23" s="3"/>
      <c r="I23" s="3"/>
      <c r="J23" s="3"/>
      <c r="K23" s="3"/>
      <c r="L23" s="3"/>
    </row>
    <row r="24" spans="2:15" ht="12.75">
      <c r="B24" s="23" t="s">
        <v>96</v>
      </c>
      <c r="E24" s="3">
        <v>0</v>
      </c>
      <c r="F24" s="3"/>
      <c r="G24" s="3">
        <v>0</v>
      </c>
      <c r="H24" s="3"/>
      <c r="I24" s="22">
        <v>6845</v>
      </c>
      <c r="J24" s="3"/>
      <c r="K24" s="3">
        <f>SUM(E24:J24)</f>
        <v>6845</v>
      </c>
      <c r="L24" s="3"/>
      <c r="M24" s="57">
        <v>0</v>
      </c>
      <c r="O24" s="10">
        <f>+K24+M24</f>
        <v>6845</v>
      </c>
    </row>
    <row r="25" spans="5:15" ht="12.75" customHeight="1">
      <c r="E25" s="4"/>
      <c r="F25" s="3"/>
      <c r="G25" s="4"/>
      <c r="H25" s="8"/>
      <c r="I25" s="4"/>
      <c r="J25" s="3"/>
      <c r="K25" s="4"/>
      <c r="L25" s="8"/>
      <c r="M25" s="4"/>
      <c r="O25" s="4"/>
    </row>
    <row r="26" spans="5:15" ht="5.25" customHeight="1">
      <c r="E26" s="8"/>
      <c r="F26" s="8"/>
      <c r="G26" s="8"/>
      <c r="H26" s="8"/>
      <c r="I26" s="8"/>
      <c r="J26" s="8"/>
      <c r="K26" s="8"/>
      <c r="L26" s="8"/>
      <c r="M26" s="8"/>
      <c r="O26" s="8"/>
    </row>
    <row r="27" spans="2:15" ht="13.5" thickBot="1">
      <c r="B27" s="2" t="s">
        <v>115</v>
      </c>
      <c r="E27" s="5">
        <f>SUM(E22:E25)</f>
        <v>99645</v>
      </c>
      <c r="F27" s="8"/>
      <c r="G27" s="5">
        <f>SUM(G22:G25)</f>
        <v>22693</v>
      </c>
      <c r="H27" s="8"/>
      <c r="I27" s="5">
        <f>SUM(I22:I25)</f>
        <v>48813</v>
      </c>
      <c r="J27" s="8"/>
      <c r="K27" s="5">
        <f>SUM(K22:K25)</f>
        <v>171151</v>
      </c>
      <c r="L27" s="8"/>
      <c r="M27" s="5">
        <f>SUM(M22:M25)</f>
        <v>0</v>
      </c>
      <c r="N27" s="10"/>
      <c r="O27" s="5">
        <f>SUM(O22:O25)</f>
        <v>171151</v>
      </c>
    </row>
    <row r="28" spans="5:15" ht="13.5" thickTop="1">
      <c r="E28" s="8"/>
      <c r="F28" s="8"/>
      <c r="G28" s="8"/>
      <c r="H28" s="8"/>
      <c r="I28" s="8"/>
      <c r="J28" s="8"/>
      <c r="K28" s="8"/>
      <c r="L28" s="8"/>
      <c r="M28" s="8"/>
      <c r="O28" s="8"/>
    </row>
    <row r="29" spans="5:12" ht="12.75">
      <c r="E29" s="8"/>
      <c r="F29" s="8"/>
      <c r="G29" s="8"/>
      <c r="H29" s="8"/>
      <c r="I29" s="8"/>
      <c r="J29" s="8"/>
      <c r="K29" s="8"/>
      <c r="L29" s="8"/>
    </row>
    <row r="30" spans="5:12" ht="12.75">
      <c r="E30" s="8"/>
      <c r="F30" s="8"/>
      <c r="G30" s="8"/>
      <c r="H30" s="8"/>
      <c r="I30" s="8"/>
      <c r="J30" s="8"/>
      <c r="K30" s="8"/>
      <c r="L30" s="8"/>
    </row>
    <row r="31" spans="2:12" ht="12.75">
      <c r="B31" s="2" t="s">
        <v>11</v>
      </c>
      <c r="E31" s="3"/>
      <c r="F31" s="3"/>
      <c r="G31" s="3"/>
      <c r="H31" s="3"/>
      <c r="I31" s="3"/>
      <c r="J31" s="3"/>
      <c r="K31" s="3"/>
      <c r="L31" s="3"/>
    </row>
    <row r="32" spans="2:12" ht="12.75">
      <c r="B32" s="2" t="s">
        <v>82</v>
      </c>
      <c r="E32" s="3"/>
      <c r="F32" s="3"/>
      <c r="G32" s="3"/>
      <c r="H32" s="3"/>
      <c r="I32" s="3"/>
      <c r="J32" s="3"/>
      <c r="K32" s="3"/>
      <c r="L32" s="3"/>
    </row>
    <row r="33" spans="5:12" ht="12.75">
      <c r="E33" s="3"/>
      <c r="F33" s="3"/>
      <c r="G33" s="3"/>
      <c r="H33" s="3"/>
      <c r="I33" s="3"/>
      <c r="J33" s="3"/>
      <c r="K33" s="3"/>
      <c r="L33" s="3"/>
    </row>
  </sheetData>
  <sheetProtection/>
  <mergeCells count="2">
    <mergeCell ref="E8:G8"/>
    <mergeCell ref="E7:K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zoomScaleNormal="85" zoomScaleSheetLayoutView="100" zoomScalePageLayoutView="0" workbookViewId="0" topLeftCell="A10">
      <selection activeCell="G71" sqref="G71"/>
    </sheetView>
  </sheetViews>
  <sheetFormatPr defaultColWidth="9.140625" defaultRowHeight="12.75"/>
  <cols>
    <col min="1" max="1" width="1.7109375" style="23" customWidth="1"/>
    <col min="2" max="3" width="2.7109375" style="23" customWidth="1"/>
    <col min="4" max="4" width="32.421875" style="23" customWidth="1"/>
    <col min="5" max="6" width="13.140625" style="23" customWidth="1"/>
    <col min="7" max="7" width="13.7109375" style="23" bestFit="1" customWidth="1"/>
    <col min="8" max="8" width="5.421875" style="23" customWidth="1"/>
    <col min="9" max="9" width="15.00390625" style="23" bestFit="1" customWidth="1"/>
    <col min="10" max="10" width="5.7109375" style="23" customWidth="1"/>
    <col min="11" max="11" width="15.00390625" style="23" bestFit="1" customWidth="1"/>
    <col min="12" max="12" width="9.28125" style="23" customWidth="1"/>
  </cols>
  <sheetData>
    <row r="2" ht="15">
      <c r="B2" s="29" t="s">
        <v>0</v>
      </c>
    </row>
    <row r="3" ht="12.75">
      <c r="B3" s="2"/>
    </row>
    <row r="4" spans="2:9" ht="15.75">
      <c r="B4" s="58" t="s">
        <v>98</v>
      </c>
      <c r="C4" s="44"/>
      <c r="D4" s="44"/>
      <c r="E4" s="44"/>
      <c r="F4" s="44"/>
      <c r="G4" s="40"/>
      <c r="H4" s="41"/>
      <c r="I4" s="42"/>
    </row>
    <row r="5" spans="2:9" ht="12.75">
      <c r="B5" s="17" t="s">
        <v>105</v>
      </c>
      <c r="C5" s="44"/>
      <c r="D5" s="44"/>
      <c r="E5" s="44"/>
      <c r="F5" s="44"/>
      <c r="G5" s="40"/>
      <c r="H5" s="41"/>
      <c r="I5" s="42"/>
    </row>
    <row r="6" spans="2:9" ht="12.75">
      <c r="B6" s="17"/>
      <c r="C6" s="44"/>
      <c r="D6" s="44"/>
      <c r="E6" s="44"/>
      <c r="F6" s="44"/>
      <c r="G6" s="40"/>
      <c r="H6" s="41"/>
      <c r="I6" s="42"/>
    </row>
    <row r="7" spans="2:9" ht="12.75">
      <c r="B7" s="44"/>
      <c r="C7" s="44"/>
      <c r="D7" s="44"/>
      <c r="E7" s="44"/>
      <c r="F7" s="44"/>
      <c r="G7" s="16" t="s">
        <v>45</v>
      </c>
      <c r="I7" s="34" t="str">
        <f>+G7</f>
        <v>31 December</v>
      </c>
    </row>
    <row r="8" spans="2:9" ht="12.75">
      <c r="B8" s="44"/>
      <c r="C8" s="44"/>
      <c r="D8" s="44"/>
      <c r="E8" s="44"/>
      <c r="F8" s="44"/>
      <c r="G8" s="16" t="s">
        <v>79</v>
      </c>
      <c r="I8" s="16" t="s">
        <v>63</v>
      </c>
    </row>
    <row r="9" spans="2:9" ht="12.75" hidden="1">
      <c r="B9" s="44"/>
      <c r="C9" s="44"/>
      <c r="D9" s="44"/>
      <c r="E9" s="44"/>
      <c r="F9" s="44"/>
      <c r="G9" s="11" t="s">
        <v>2</v>
      </c>
      <c r="I9" s="11" t="s">
        <v>2</v>
      </c>
    </row>
    <row r="10" spans="2:9" ht="12.75">
      <c r="B10" s="44"/>
      <c r="C10" s="44"/>
      <c r="D10" s="44"/>
      <c r="E10" s="44"/>
      <c r="F10" s="44"/>
      <c r="G10" s="11" t="s">
        <v>2</v>
      </c>
      <c r="I10" s="11" t="s">
        <v>2</v>
      </c>
    </row>
    <row r="11" spans="2:9" ht="12.75">
      <c r="B11" s="66" t="s">
        <v>46</v>
      </c>
      <c r="C11" s="44"/>
      <c r="D11" s="44"/>
      <c r="E11" s="44"/>
      <c r="F11" s="44"/>
      <c r="G11" s="40"/>
      <c r="H11" s="41"/>
      <c r="I11" s="40"/>
    </row>
    <row r="12" spans="2:9" ht="12.75">
      <c r="B12" s="44" t="s">
        <v>84</v>
      </c>
      <c r="C12" s="44"/>
      <c r="D12" s="44"/>
      <c r="E12" s="44"/>
      <c r="F12" s="44"/>
      <c r="G12" s="55">
        <v>25098</v>
      </c>
      <c r="H12" s="55"/>
      <c r="I12" s="55">
        <v>9301</v>
      </c>
    </row>
    <row r="13" spans="2:9" ht="12.75">
      <c r="B13" s="44" t="s">
        <v>47</v>
      </c>
      <c r="C13" s="44"/>
      <c r="D13" s="44"/>
      <c r="E13" s="44"/>
      <c r="F13" s="44"/>
      <c r="G13" s="55"/>
      <c r="H13" s="55"/>
      <c r="I13" s="55"/>
    </row>
    <row r="14" spans="2:9" ht="12.75">
      <c r="B14" s="44"/>
      <c r="C14" s="44"/>
      <c r="D14" s="44" t="s">
        <v>74</v>
      </c>
      <c r="E14" s="44"/>
      <c r="F14" s="44"/>
      <c r="G14" s="60">
        <v>6911</v>
      </c>
      <c r="H14" s="55"/>
      <c r="I14" s="55">
        <v>7628</v>
      </c>
    </row>
    <row r="15" spans="2:9" ht="12.75">
      <c r="B15" s="44"/>
      <c r="C15" s="44"/>
      <c r="D15" s="46" t="s">
        <v>69</v>
      </c>
      <c r="E15" s="44"/>
      <c r="F15" s="44"/>
      <c r="G15" s="60">
        <v>605</v>
      </c>
      <c r="H15" s="55"/>
      <c r="I15" s="55">
        <v>949</v>
      </c>
    </row>
    <row r="16" spans="2:9" ht="12.75">
      <c r="B16" s="44"/>
      <c r="C16" s="44"/>
      <c r="D16" s="44" t="s">
        <v>71</v>
      </c>
      <c r="E16" s="44"/>
      <c r="F16" s="44"/>
      <c r="G16" s="60">
        <v>-1512</v>
      </c>
      <c r="H16" s="55"/>
      <c r="I16" s="55">
        <v>-1284</v>
      </c>
    </row>
    <row r="17" spans="2:9" ht="12.75">
      <c r="B17" s="44"/>
      <c r="C17" s="44"/>
      <c r="D17" s="44" t="s">
        <v>116</v>
      </c>
      <c r="E17" s="44"/>
      <c r="F17" s="44"/>
      <c r="G17" s="60">
        <v>-271</v>
      </c>
      <c r="H17" s="55"/>
      <c r="I17" s="55">
        <v>0</v>
      </c>
    </row>
    <row r="18" spans="2:9" ht="12.75">
      <c r="B18" s="44"/>
      <c r="C18" s="44"/>
      <c r="D18" s="44" t="s">
        <v>102</v>
      </c>
      <c r="E18" s="44"/>
      <c r="F18" s="44"/>
      <c r="G18" s="60">
        <v>1335</v>
      </c>
      <c r="H18" s="55"/>
      <c r="I18" s="55">
        <v>572</v>
      </c>
    </row>
    <row r="19" spans="2:9" ht="12.75">
      <c r="B19" s="44"/>
      <c r="C19" s="44"/>
      <c r="D19" s="44" t="s">
        <v>48</v>
      </c>
      <c r="E19" s="44"/>
      <c r="F19" s="44"/>
      <c r="G19" s="60">
        <v>-536</v>
      </c>
      <c r="H19" s="55"/>
      <c r="I19" s="55">
        <v>-457</v>
      </c>
    </row>
    <row r="20" spans="2:9" ht="12.75">
      <c r="B20" s="44"/>
      <c r="C20" s="44"/>
      <c r="D20" s="46" t="s">
        <v>85</v>
      </c>
      <c r="E20" s="44"/>
      <c r="F20" s="44"/>
      <c r="G20" s="60">
        <v>839</v>
      </c>
      <c r="H20" s="55"/>
      <c r="I20" s="55">
        <v>0</v>
      </c>
    </row>
    <row r="21" spans="2:9" ht="12.75">
      <c r="B21" s="44"/>
      <c r="C21" s="44"/>
      <c r="D21" s="46" t="s">
        <v>103</v>
      </c>
      <c r="E21" s="44"/>
      <c r="F21" s="44"/>
      <c r="G21" s="61">
        <v>0</v>
      </c>
      <c r="H21" s="55"/>
      <c r="I21" s="62">
        <v>214</v>
      </c>
    </row>
    <row r="22" spans="2:9" ht="12.75">
      <c r="B22" s="44" t="s">
        <v>75</v>
      </c>
      <c r="C22" s="44"/>
      <c r="D22" s="44"/>
      <c r="E22" s="44"/>
      <c r="F22" s="44"/>
      <c r="G22" s="55">
        <f>SUM(G12:G21)</f>
        <v>32469</v>
      </c>
      <c r="H22" s="55"/>
      <c r="I22" s="55">
        <f>SUM(I12:I21)</f>
        <v>16923</v>
      </c>
    </row>
    <row r="23" spans="2:9" ht="12.75">
      <c r="B23" s="44" t="s">
        <v>76</v>
      </c>
      <c r="C23" s="44"/>
      <c r="D23" s="44"/>
      <c r="E23" s="44"/>
      <c r="F23" s="44"/>
      <c r="G23" s="55"/>
      <c r="H23" s="55"/>
      <c r="I23" s="55"/>
    </row>
    <row r="24" spans="2:9" ht="12.75">
      <c r="B24" s="17"/>
      <c r="C24" s="44"/>
      <c r="D24" s="44" t="s">
        <v>25</v>
      </c>
      <c r="E24" s="44"/>
      <c r="F24" s="44"/>
      <c r="G24" s="55">
        <v>-159</v>
      </c>
      <c r="H24" s="55"/>
      <c r="I24" s="55">
        <v>3009</v>
      </c>
    </row>
    <row r="25" spans="2:9" ht="12.75">
      <c r="B25" s="17"/>
      <c r="C25" s="44"/>
      <c r="D25" s="44" t="s">
        <v>4</v>
      </c>
      <c r="E25" s="44"/>
      <c r="F25" s="44"/>
      <c r="G25" s="60">
        <v>76</v>
      </c>
      <c r="H25" s="55"/>
      <c r="I25" s="55">
        <v>-1189</v>
      </c>
    </row>
    <row r="26" spans="2:9" ht="12.75">
      <c r="B26" s="17"/>
      <c r="C26" s="44"/>
      <c r="D26" s="44" t="s">
        <v>60</v>
      </c>
      <c r="E26" s="44"/>
      <c r="F26" s="44"/>
      <c r="G26" s="55">
        <v>-17930</v>
      </c>
      <c r="H26" s="55"/>
      <c r="I26" s="55">
        <v>-92900</v>
      </c>
    </row>
    <row r="27" spans="2:9" ht="12.75">
      <c r="B27" s="17"/>
      <c r="C27" s="44"/>
      <c r="D27" s="44" t="s">
        <v>61</v>
      </c>
      <c r="E27" s="44"/>
      <c r="F27" s="44"/>
      <c r="G27" s="62">
        <v>-13845</v>
      </c>
      <c r="H27" s="55"/>
      <c r="I27" s="62">
        <v>68590</v>
      </c>
    </row>
    <row r="28" spans="2:9" ht="12.75">
      <c r="B28" s="44"/>
      <c r="C28" s="44"/>
      <c r="D28" s="44" t="s">
        <v>107</v>
      </c>
      <c r="E28" s="44"/>
      <c r="F28" s="44"/>
      <c r="G28" s="55">
        <f>SUM(G22:G27)</f>
        <v>611</v>
      </c>
      <c r="H28" s="55"/>
      <c r="I28" s="55">
        <f>SUM(I22:I27)</f>
        <v>-5567</v>
      </c>
    </row>
    <row r="29" spans="2:9" ht="12.75">
      <c r="B29" s="44"/>
      <c r="C29" s="44"/>
      <c r="D29" s="44" t="s">
        <v>77</v>
      </c>
      <c r="E29" s="44"/>
      <c r="F29" s="44"/>
      <c r="G29" s="55">
        <v>-3673</v>
      </c>
      <c r="H29" s="55"/>
      <c r="I29" s="55">
        <v>-1804</v>
      </c>
    </row>
    <row r="30" spans="2:9" ht="12.75">
      <c r="B30" s="17" t="s">
        <v>108</v>
      </c>
      <c r="C30" s="44"/>
      <c r="D30" s="44"/>
      <c r="E30" s="44"/>
      <c r="F30" s="44"/>
      <c r="G30" s="63">
        <f>SUM(G28:G29)</f>
        <v>-3062</v>
      </c>
      <c r="H30" s="55"/>
      <c r="I30" s="63">
        <f>SUM(I28:I29)</f>
        <v>-7371</v>
      </c>
    </row>
    <row r="31" spans="2:9" ht="12.75">
      <c r="B31" s="44"/>
      <c r="C31" s="44"/>
      <c r="D31" s="44"/>
      <c r="E31" s="44"/>
      <c r="F31" s="44"/>
      <c r="G31" s="55"/>
      <c r="H31" s="55"/>
      <c r="I31" s="55"/>
    </row>
    <row r="32" spans="2:9" ht="12.75">
      <c r="B32" s="66" t="s">
        <v>49</v>
      </c>
      <c r="C32" s="44"/>
      <c r="D32" s="44"/>
      <c r="E32" s="44"/>
      <c r="F32" s="44"/>
      <c r="G32" s="55"/>
      <c r="H32" s="55"/>
      <c r="I32" s="55"/>
    </row>
    <row r="33" spans="2:9" ht="12.75">
      <c r="B33" s="44"/>
      <c r="C33" s="44"/>
      <c r="D33" s="44" t="s">
        <v>50</v>
      </c>
      <c r="E33" s="44"/>
      <c r="F33" s="44"/>
      <c r="G33" s="55">
        <v>-1196</v>
      </c>
      <c r="H33" s="55"/>
      <c r="I33" s="55">
        <v>-3877</v>
      </c>
    </row>
    <row r="34" spans="2:9" ht="12.75">
      <c r="B34" s="44"/>
      <c r="C34" s="44"/>
      <c r="D34" s="44" t="s">
        <v>72</v>
      </c>
      <c r="E34" s="44"/>
      <c r="F34" s="44"/>
      <c r="G34" s="55">
        <v>-85</v>
      </c>
      <c r="H34" s="55"/>
      <c r="I34" s="55">
        <v>-4529</v>
      </c>
    </row>
    <row r="35" spans="2:9" ht="12.75">
      <c r="B35" s="44"/>
      <c r="C35" s="44"/>
      <c r="D35" s="44" t="s">
        <v>117</v>
      </c>
      <c r="E35" s="44"/>
      <c r="F35" s="44"/>
      <c r="G35" s="55">
        <v>-40</v>
      </c>
      <c r="H35" s="55"/>
      <c r="I35" s="55">
        <v>0</v>
      </c>
    </row>
    <row r="36" spans="2:9" ht="12.75">
      <c r="B36" s="44"/>
      <c r="C36" s="44"/>
      <c r="D36" s="44" t="s">
        <v>51</v>
      </c>
      <c r="E36" s="44"/>
      <c r="F36" s="44"/>
      <c r="G36" s="55">
        <v>536</v>
      </c>
      <c r="H36" s="55"/>
      <c r="I36" s="55">
        <v>457</v>
      </c>
    </row>
    <row r="37" spans="2:9" ht="12.75">
      <c r="B37" s="44"/>
      <c r="C37" s="44"/>
      <c r="D37" s="46" t="s">
        <v>118</v>
      </c>
      <c r="E37" s="44"/>
      <c r="F37" s="44"/>
      <c r="G37" s="55">
        <v>4529</v>
      </c>
      <c r="H37" s="55"/>
      <c r="I37" s="55">
        <v>0</v>
      </c>
    </row>
    <row r="38" spans="2:9" ht="12.75">
      <c r="B38" s="44"/>
      <c r="C38" s="44"/>
      <c r="D38" s="44" t="s">
        <v>78</v>
      </c>
      <c r="E38" s="44"/>
      <c r="F38" s="44"/>
      <c r="G38" s="55">
        <v>-41</v>
      </c>
      <c r="H38" s="55"/>
      <c r="I38" s="55">
        <v>-7090</v>
      </c>
    </row>
    <row r="39" spans="2:9" ht="12.75">
      <c r="B39" s="44"/>
      <c r="C39" s="44"/>
      <c r="D39" s="44" t="s">
        <v>52</v>
      </c>
      <c r="E39" s="44"/>
      <c r="F39" s="44"/>
      <c r="G39" s="55">
        <v>4000</v>
      </c>
      <c r="H39" s="55"/>
      <c r="I39" s="55">
        <v>1955</v>
      </c>
    </row>
    <row r="40" spans="1:12" ht="12.75">
      <c r="A40" s="24"/>
      <c r="B40" s="17" t="s">
        <v>104</v>
      </c>
      <c r="C40" s="45"/>
      <c r="D40" s="45"/>
      <c r="E40" s="45"/>
      <c r="F40" s="45"/>
      <c r="G40" s="64">
        <f>SUM(G33:G39)</f>
        <v>7703</v>
      </c>
      <c r="H40" s="65"/>
      <c r="I40" s="64">
        <f>SUM(I33:I39)</f>
        <v>-13084</v>
      </c>
      <c r="J40" s="24"/>
      <c r="L40" s="24"/>
    </row>
    <row r="41" spans="1:12" ht="12.75">
      <c r="A41" s="24"/>
      <c r="B41" s="45"/>
      <c r="C41" s="45"/>
      <c r="D41" s="45"/>
      <c r="E41" s="45"/>
      <c r="F41" s="45"/>
      <c r="G41" s="65"/>
      <c r="H41" s="65"/>
      <c r="I41" s="65"/>
      <c r="J41" s="24"/>
      <c r="L41" s="24"/>
    </row>
    <row r="42" spans="1:12" ht="12.75">
      <c r="A42" s="24"/>
      <c r="B42" s="66" t="s">
        <v>53</v>
      </c>
      <c r="C42" s="45"/>
      <c r="D42" s="45"/>
      <c r="E42" s="45"/>
      <c r="F42" s="45"/>
      <c r="G42" s="65"/>
      <c r="H42" s="65"/>
      <c r="I42" s="65"/>
      <c r="J42" s="24"/>
      <c r="L42" s="24"/>
    </row>
    <row r="43" spans="1:12" ht="12.75">
      <c r="A43" s="24"/>
      <c r="B43" s="45"/>
      <c r="C43" s="45"/>
      <c r="D43" s="44" t="s">
        <v>54</v>
      </c>
      <c r="E43" s="45"/>
      <c r="F43" s="45"/>
      <c r="G43" s="65">
        <f>-G18</f>
        <v>-1335</v>
      </c>
      <c r="H43" s="65"/>
      <c r="I43" s="65">
        <v>-572</v>
      </c>
      <c r="J43" s="24"/>
      <c r="L43" s="25"/>
    </row>
    <row r="44" spans="1:12" ht="12.75">
      <c r="A44" s="24"/>
      <c r="B44" s="45"/>
      <c r="C44" s="45"/>
      <c r="D44" s="44" t="s">
        <v>109</v>
      </c>
      <c r="E44" s="45"/>
      <c r="F44" s="45"/>
      <c r="G44" s="65">
        <v>-4156</v>
      </c>
      <c r="H44" s="65"/>
      <c r="I44" s="65">
        <v>24700</v>
      </c>
      <c r="J44" s="24"/>
      <c r="L44" s="24"/>
    </row>
    <row r="45" spans="2:11" ht="12.75">
      <c r="B45" s="44"/>
      <c r="C45" s="44"/>
      <c r="D45" s="44" t="s">
        <v>110</v>
      </c>
      <c r="E45" s="44"/>
      <c r="F45" s="44"/>
      <c r="G45" s="65">
        <v>-3175</v>
      </c>
      <c r="H45" s="65"/>
      <c r="I45" s="65">
        <v>-3122</v>
      </c>
      <c r="K45" s="26"/>
    </row>
    <row r="46" spans="2:9" ht="12.75">
      <c r="B46" s="2" t="s">
        <v>112</v>
      </c>
      <c r="G46" s="64">
        <f>SUM(G43:G45)</f>
        <v>-8666</v>
      </c>
      <c r="H46" s="65"/>
      <c r="I46" s="64">
        <f>SUM(I43:I45)</f>
        <v>21006</v>
      </c>
    </row>
    <row r="47" spans="7:11" ht="12.75">
      <c r="G47" s="47"/>
      <c r="H47" s="47"/>
      <c r="I47" s="47"/>
      <c r="K47" s="26"/>
    </row>
    <row r="48" spans="2:11" ht="12.75">
      <c r="B48" s="2" t="s">
        <v>113</v>
      </c>
      <c r="C48" s="2"/>
      <c r="D48" s="2"/>
      <c r="G48" s="47">
        <f>G30+G40+G46</f>
        <v>-4025</v>
      </c>
      <c r="H48" s="47"/>
      <c r="I48" s="47">
        <f>I30+I40+I46</f>
        <v>551</v>
      </c>
      <c r="K48" s="26"/>
    </row>
    <row r="49" spans="2:9" ht="12.75">
      <c r="B49" s="2"/>
      <c r="C49" s="2"/>
      <c r="D49" s="2"/>
      <c r="G49" s="47"/>
      <c r="H49" s="47"/>
      <c r="I49" s="47"/>
    </row>
    <row r="50" spans="2:9" ht="12.75">
      <c r="B50" s="2" t="s">
        <v>55</v>
      </c>
      <c r="C50" s="2"/>
      <c r="D50" s="2"/>
      <c r="G50" s="47">
        <v>22422</v>
      </c>
      <c r="H50" s="47"/>
      <c r="I50" s="47">
        <v>21871</v>
      </c>
    </row>
    <row r="51" spans="2:9" ht="12.75">
      <c r="B51" s="2"/>
      <c r="C51" s="2"/>
      <c r="D51" s="2"/>
      <c r="G51" s="47"/>
      <c r="H51" s="47"/>
      <c r="I51" s="47"/>
    </row>
    <row r="52" spans="2:9" ht="12.75">
      <c r="B52" s="2" t="s">
        <v>21</v>
      </c>
      <c r="C52" s="2"/>
      <c r="D52" s="2"/>
      <c r="G52" s="64">
        <f>G48+G50</f>
        <v>18397</v>
      </c>
      <c r="H52" s="65"/>
      <c r="I52" s="64">
        <f>I48+I50</f>
        <v>22422</v>
      </c>
    </row>
    <row r="53" spans="1:9" ht="12.75">
      <c r="A53" s="23" t="s">
        <v>24</v>
      </c>
      <c r="G53" s="47"/>
      <c r="H53" s="47"/>
      <c r="I53" s="47"/>
    </row>
    <row r="54" spans="7:9" ht="12.75">
      <c r="G54" s="48"/>
      <c r="H54" s="48"/>
      <c r="I54" s="48"/>
    </row>
    <row r="55" spans="7:9" ht="12.75">
      <c r="G55" s="48"/>
      <c r="H55" s="48"/>
      <c r="I55" s="48"/>
    </row>
    <row r="56" spans="3:9" ht="12.75">
      <c r="C56" s="23" t="s">
        <v>43</v>
      </c>
      <c r="G56" s="48">
        <v>13670</v>
      </c>
      <c r="H56" s="48"/>
      <c r="I56" s="48">
        <v>3032</v>
      </c>
    </row>
    <row r="57" spans="3:9" ht="12.75">
      <c r="C57" s="23" t="s">
        <v>44</v>
      </c>
      <c r="G57" s="48"/>
      <c r="H57" s="48"/>
      <c r="I57" s="48"/>
    </row>
    <row r="58" spans="3:9" ht="12.75">
      <c r="C58" s="23" t="s">
        <v>23</v>
      </c>
      <c r="G58" s="50">
        <v>5814</v>
      </c>
      <c r="H58" s="50"/>
      <c r="I58" s="50">
        <v>19416</v>
      </c>
    </row>
    <row r="59" spans="3:9" ht="12.75">
      <c r="C59" s="23" t="s">
        <v>111</v>
      </c>
      <c r="G59" s="50">
        <v>-1087</v>
      </c>
      <c r="H59" s="48"/>
      <c r="I59" s="50">
        <v>-26</v>
      </c>
    </row>
    <row r="60" spans="7:9" ht="13.5" thickBot="1">
      <c r="G60" s="49">
        <f>+G56+G58+G59</f>
        <v>18397</v>
      </c>
      <c r="H60" s="50"/>
      <c r="I60" s="49">
        <f>+I56+I58+I59</f>
        <v>22422</v>
      </c>
    </row>
    <row r="61" ht="13.5" thickTop="1"/>
    <row r="62" spans="2:7" ht="12.75">
      <c r="B62" s="2" t="s">
        <v>22</v>
      </c>
      <c r="C62" s="2"/>
      <c r="D62" s="2"/>
      <c r="E62" s="2"/>
      <c r="F62" s="2"/>
      <c r="G62" s="2"/>
    </row>
    <row r="63" spans="2:7" ht="12.75">
      <c r="B63" s="2" t="s">
        <v>82</v>
      </c>
      <c r="C63" s="2"/>
      <c r="D63" s="2"/>
      <c r="E63" s="2"/>
      <c r="F63" s="2"/>
      <c r="G63" s="2"/>
    </row>
  </sheetData>
  <sheetProtection/>
  <printOptions horizontalCentered="1"/>
  <pageMargins left="0.551181102362205" right="0.31496062992126" top="0.31496062992126" bottom="0.31496062992126" header="0.196850393700787" footer="0.1574803149606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2011-02-17T04:01:34Z</cp:lastPrinted>
  <dcterms:created xsi:type="dcterms:W3CDTF">2002-09-11T00:02:08Z</dcterms:created>
  <dcterms:modified xsi:type="dcterms:W3CDTF">2011-02-28T08:18:13Z</dcterms:modified>
  <cp:category/>
  <cp:version/>
  <cp:contentType/>
  <cp:contentStatus/>
</cp:coreProperties>
</file>